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ia\Desktop\Infos für Förderwerber\"/>
    </mc:Choice>
  </mc:AlternateContent>
  <xr:revisionPtr revIDLastSave="0" documentId="8_{E2C3DD8B-2A42-440B-B235-AB56D5E0294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B9" i="1"/>
  <c r="D22" i="1" l="1"/>
  <c r="D23" i="1" s="1"/>
  <c r="E21" i="1"/>
  <c r="E5" i="1"/>
  <c r="F5" i="1" s="1"/>
  <c r="I5" i="1" s="1"/>
  <c r="D6" i="1"/>
  <c r="D7" i="1" s="1"/>
  <c r="I8" i="1" l="1"/>
  <c r="I6" i="1"/>
  <c r="H21" i="1"/>
  <c r="J21" i="1" s="1"/>
  <c r="H8" i="1"/>
  <c r="J8" i="1" s="1"/>
  <c r="G5" i="1"/>
  <c r="H6" i="1"/>
  <c r="H23" i="1"/>
  <c r="J23" i="1" s="1"/>
  <c r="I7" i="1"/>
  <c r="J7" i="1" s="1"/>
  <c r="J9" i="1" s="1"/>
  <c r="H7" i="1"/>
  <c r="H24" i="1"/>
  <c r="J24" i="1" s="1"/>
  <c r="J6" i="1"/>
  <c r="H5" i="1"/>
  <c r="J5" i="1" s="1"/>
  <c r="H22" i="1"/>
  <c r="J22" i="1" s="1"/>
  <c r="D8" i="1"/>
  <c r="E8" i="1" s="1"/>
  <c r="E7" i="1"/>
  <c r="E6" i="1"/>
  <c r="G21" i="1"/>
  <c r="E23" i="1"/>
  <c r="D24" i="1"/>
  <c r="E24" i="1" s="1"/>
  <c r="E22" i="1"/>
  <c r="J25" i="1" l="1"/>
  <c r="F7" i="1"/>
  <c r="G7" i="1" s="1"/>
  <c r="F6" i="1"/>
  <c r="G6" i="1" s="1"/>
  <c r="F8" i="1"/>
  <c r="G8" i="1" s="1"/>
  <c r="G22" i="1"/>
  <c r="G24" i="1"/>
  <c r="G23" i="1"/>
  <c r="G9" i="1" l="1"/>
  <c r="J11" i="1" s="1"/>
  <c r="J15" i="1" s="1"/>
  <c r="G25" i="1"/>
  <c r="J27" i="1" s="1"/>
  <c r="J31" i="1" s="1"/>
</calcChain>
</file>

<file path=xl/sharedStrings.xml><?xml version="1.0" encoding="utf-8"?>
<sst xmlns="http://schemas.openxmlformats.org/spreadsheetml/2006/main" count="48" uniqueCount="24">
  <si>
    <t>Stundenanzahl</t>
  </si>
  <si>
    <t>Indexanpassung</t>
  </si>
  <si>
    <t>Stundensatz</t>
  </si>
  <si>
    <t>Jahr</t>
  </si>
  <si>
    <t>Summe</t>
  </si>
  <si>
    <t>förderfähige 
Gemeinkosten</t>
  </si>
  <si>
    <t>Ausgangsjahr</t>
  </si>
  <si>
    <t>Projektzeitraum</t>
  </si>
  <si>
    <t xml:space="preserve">Erfassung dieses Betrags als Invest- oder Sachkostenaktivität. </t>
  </si>
  <si>
    <t>EUR/h</t>
  </si>
  <si>
    <t>EUR</t>
  </si>
  <si>
    <t>Beispiel ohne Gemeinkosten (77-05-BML-UMSETZUNG)</t>
  </si>
  <si>
    <t>Beispiel mit Gemeinkosten = Restkostenpauschale (77-05-BML-LAG-M)</t>
  </si>
  <si>
    <t>förderfähige 
Personalkosten</t>
  </si>
  <si>
    <t>förderfähige Kosten</t>
  </si>
  <si>
    <t>Differenzbetrag zwischen kalkulierten voraussichtlichen Gesamtkosten und förderfähigen Kosten</t>
  </si>
  <si>
    <t>Erfassung dieses Betrags als Sachkostenaktivität.</t>
  </si>
  <si>
    <t>Oder, Erfassung eines kalkulierten Stundensatzes (= Differenzbetrag dividiert durch förderfähige Anzahl der Stunden hier z.B. 5.160 Stunden)</t>
  </si>
  <si>
    <t>und Erfassung der Stundenanzahl in den Feldern "Anzahl Stunden" und "davon förderfähig"</t>
  </si>
  <si>
    <t>kalkulierte förderfähige 
Personalkosten</t>
  </si>
  <si>
    <t>kalkulierte förderfähige
Gemeinkosten</t>
  </si>
  <si>
    <t>kalkulierte förderfähige 
Kosten</t>
  </si>
  <si>
    <t>inkl. Indexierung</t>
  </si>
  <si>
    <t>ohne Indexierung in der DFP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</si>
</sst>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0"/>
    <numFmt numFmtId="165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164" fontId="0" fillId="0" borderId="1" xfId="0" applyNumberFormat="1" applyBorder="1"/>
    <xf numFmtId="43" fontId="0" fillId="0" borderId="1" xfId="1" applyFont="1" applyBorder="1"/>
    <xf numFmtId="43" fontId="0" fillId="0" borderId="1" xfId="0" applyNumberFormat="1" applyBorder="1"/>
    <xf numFmtId="0" fontId="0" fillId="0" borderId="2" xfId="0" applyBorder="1"/>
    <xf numFmtId="0" fontId="0" fillId="2" borderId="3" xfId="0" applyFill="1" applyBorder="1"/>
    <xf numFmtId="164" fontId="0" fillId="2" borderId="3" xfId="0" applyNumberFormat="1" applyFill="1" applyBorder="1"/>
    <xf numFmtId="43" fontId="0" fillId="2" borderId="3" xfId="1" applyFont="1" applyFill="1" applyBorder="1"/>
    <xf numFmtId="43" fontId="0" fillId="2" borderId="3" xfId="0" applyNumberFormat="1" applyFill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43" fontId="0" fillId="0" borderId="5" xfId="1" applyFont="1" applyBorder="1"/>
    <xf numFmtId="43" fontId="0" fillId="0" borderId="5" xfId="0" applyNumberFormat="1" applyBorder="1"/>
    <xf numFmtId="43" fontId="0" fillId="0" borderId="6" xfId="0" applyNumberFormat="1" applyBorder="1"/>
    <xf numFmtId="0" fontId="0" fillId="0" borderId="7" xfId="0" applyBorder="1"/>
    <xf numFmtId="43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right"/>
    </xf>
    <xf numFmtId="43" fontId="2" fillId="0" borderId="11" xfId="0" applyNumberFormat="1" applyFont="1" applyBorder="1"/>
    <xf numFmtId="0" fontId="0" fillId="0" borderId="11" xfId="0" applyBorder="1"/>
    <xf numFmtId="43" fontId="2" fillId="0" borderId="12" xfId="0" applyNumberFormat="1" applyFont="1" applyBorder="1"/>
    <xf numFmtId="0" fontId="2" fillId="0" borderId="0" xfId="0" applyFont="1" applyAlignment="1">
      <alignment horizontal="right"/>
    </xf>
    <xf numFmtId="43" fontId="2" fillId="0" borderId="0" xfId="0" applyNumberFormat="1" applyFont="1"/>
    <xf numFmtId="43" fontId="2" fillId="0" borderId="1" xfId="0" applyNumberFormat="1" applyFont="1" applyBorder="1"/>
    <xf numFmtId="165" fontId="0" fillId="0" borderId="1" xfId="0" applyNumberFormat="1" applyBorder="1"/>
    <xf numFmtId="0" fontId="2" fillId="4" borderId="13" xfId="0" applyFont="1" applyFill="1" applyBorder="1"/>
    <xf numFmtId="0" fontId="0" fillId="4" borderId="14" xfId="0" applyFill="1" applyBorder="1"/>
    <xf numFmtId="0" fontId="0" fillId="4" borderId="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2" xfId="0" applyFill="1" applyBorder="1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2"/>
  <sheetViews>
    <sheetView tabSelected="1" zoomScaleNormal="100" workbookViewId="0"/>
  </sheetViews>
  <sheetFormatPr baseColWidth="10" defaultRowHeight="15" x14ac:dyDescent="0.25"/>
  <cols>
    <col min="1" max="1" width="5" bestFit="1" customWidth="1"/>
    <col min="2" max="2" width="15" customWidth="1"/>
    <col min="3" max="3" width="15.28515625" bestFit="1" customWidth="1"/>
    <col min="4" max="4" width="12" bestFit="1" customWidth="1"/>
    <col min="5" max="7" width="25.5703125" bestFit="1" customWidth="1"/>
    <col min="8" max="8" width="14.85546875" bestFit="1" customWidth="1"/>
    <col min="9" max="9" width="14.140625" bestFit="1" customWidth="1"/>
    <col min="10" max="10" width="13.85546875" bestFit="1" customWidth="1"/>
    <col min="11" max="11" width="15.28515625" bestFit="1" customWidth="1"/>
  </cols>
  <sheetData>
    <row r="2" spans="1:11" x14ac:dyDescent="0.25">
      <c r="A2" s="31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30" x14ac:dyDescent="0.25">
      <c r="A3" s="35" t="s">
        <v>3</v>
      </c>
      <c r="B3" s="35" t="s">
        <v>0</v>
      </c>
      <c r="C3" s="35" t="s">
        <v>1</v>
      </c>
      <c r="D3" s="35" t="s">
        <v>2</v>
      </c>
      <c r="E3" s="37" t="s">
        <v>19</v>
      </c>
      <c r="F3" s="37" t="s">
        <v>20</v>
      </c>
      <c r="G3" s="37" t="s">
        <v>21</v>
      </c>
      <c r="H3" s="38" t="s">
        <v>13</v>
      </c>
      <c r="I3" s="38" t="s">
        <v>5</v>
      </c>
      <c r="J3" s="38" t="s">
        <v>14</v>
      </c>
      <c r="K3" s="1"/>
    </row>
    <row r="4" spans="1:11" x14ac:dyDescent="0.25">
      <c r="A4" s="36"/>
      <c r="B4" s="36"/>
      <c r="C4" s="36"/>
      <c r="D4" s="36"/>
      <c r="E4" s="39" t="s">
        <v>22</v>
      </c>
      <c r="F4" s="40"/>
      <c r="G4" s="41"/>
      <c r="H4" s="42" t="s">
        <v>23</v>
      </c>
      <c r="I4" s="43"/>
      <c r="J4" s="44"/>
      <c r="K4" s="1"/>
    </row>
    <row r="5" spans="1:11" ht="15.75" thickBot="1" x14ac:dyDescent="0.3">
      <c r="A5" s="6">
        <v>2023</v>
      </c>
      <c r="B5" s="6">
        <v>1720</v>
      </c>
      <c r="C5" s="6"/>
      <c r="D5" s="7">
        <v>54.238370000000003</v>
      </c>
      <c r="E5" s="8">
        <f>D5*B5</f>
        <v>93289.996400000004</v>
      </c>
      <c r="F5" s="9">
        <f>(E5*1.35)-E5</f>
        <v>32651.49874000001</v>
      </c>
      <c r="G5" s="9">
        <f>E5+F5</f>
        <v>125941.49514000001</v>
      </c>
      <c r="H5" s="9">
        <f>$E$5</f>
        <v>93289.996400000004</v>
      </c>
      <c r="I5" s="9">
        <f>$F$5</f>
        <v>32651.49874000001</v>
      </c>
      <c r="J5" s="9">
        <f>H5+I5</f>
        <v>125941.49514000001</v>
      </c>
      <c r="K5" s="1" t="s">
        <v>6</v>
      </c>
    </row>
    <row r="6" spans="1:11" x14ac:dyDescent="0.25">
      <c r="A6" s="10">
        <v>2024</v>
      </c>
      <c r="B6" s="11">
        <v>1720</v>
      </c>
      <c r="C6" s="11">
        <v>1.07</v>
      </c>
      <c r="D6" s="12">
        <f>D5*C6</f>
        <v>58.03505590000001</v>
      </c>
      <c r="E6" s="13">
        <f>B6*D6</f>
        <v>99820.296148000023</v>
      </c>
      <c r="F6" s="14">
        <f>(E6*1.35)-E6</f>
        <v>34937.103651800018</v>
      </c>
      <c r="G6" s="14">
        <f t="shared" ref="G6:G8" si="0">E6+F6</f>
        <v>134757.39979980004</v>
      </c>
      <c r="H6" s="14">
        <f t="shared" ref="H6:H8" si="1">$E$5</f>
        <v>93289.996400000004</v>
      </c>
      <c r="I6" s="14">
        <f t="shared" ref="I6:I8" si="2">$F$5</f>
        <v>32651.49874000001</v>
      </c>
      <c r="J6" s="15">
        <f t="shared" ref="J6:J8" si="3">H6+I6</f>
        <v>125941.49514000001</v>
      </c>
      <c r="K6" s="5" t="s">
        <v>7</v>
      </c>
    </row>
    <row r="7" spans="1:11" x14ac:dyDescent="0.25">
      <c r="A7" s="16">
        <v>2025</v>
      </c>
      <c r="B7" s="1">
        <v>1720</v>
      </c>
      <c r="C7" s="1">
        <v>1.05</v>
      </c>
      <c r="D7" s="2">
        <f>D6*C7</f>
        <v>60.936808695000011</v>
      </c>
      <c r="E7" s="3">
        <f t="shared" ref="E7:E8" si="4">B7*D7</f>
        <v>104811.31095540001</v>
      </c>
      <c r="F7" s="4">
        <f>(E7*1.35)-E7</f>
        <v>36683.958834390025</v>
      </c>
      <c r="G7" s="4">
        <f t="shared" si="0"/>
        <v>141495.26978979004</v>
      </c>
      <c r="H7" s="4">
        <f t="shared" si="1"/>
        <v>93289.996400000004</v>
      </c>
      <c r="I7" s="4">
        <f t="shared" si="2"/>
        <v>32651.49874000001</v>
      </c>
      <c r="J7" s="17">
        <f t="shared" si="3"/>
        <v>125941.49514000001</v>
      </c>
      <c r="K7" s="5" t="s">
        <v>7</v>
      </c>
    </row>
    <row r="8" spans="1:11" x14ac:dyDescent="0.25">
      <c r="A8" s="16">
        <v>2026</v>
      </c>
      <c r="B8" s="1">
        <v>1720</v>
      </c>
      <c r="C8" s="1">
        <v>1.05</v>
      </c>
      <c r="D8" s="2">
        <f>D7*C8</f>
        <v>63.983649129750013</v>
      </c>
      <c r="E8" s="3">
        <f t="shared" si="4"/>
        <v>110051.87650317002</v>
      </c>
      <c r="F8" s="4">
        <f>(E8*1.35)-E8</f>
        <v>38518.156776109521</v>
      </c>
      <c r="G8" s="4">
        <f t="shared" si="0"/>
        <v>148570.03327927954</v>
      </c>
      <c r="H8" s="4">
        <f t="shared" si="1"/>
        <v>93289.996400000004</v>
      </c>
      <c r="I8" s="4">
        <f t="shared" si="2"/>
        <v>32651.49874000001</v>
      </c>
      <c r="J8" s="17">
        <f t="shared" si="3"/>
        <v>125941.49514000001</v>
      </c>
      <c r="K8" s="5" t="s">
        <v>7</v>
      </c>
    </row>
    <row r="9" spans="1:11" ht="15.75" thickBot="1" x14ac:dyDescent="0.3">
      <c r="A9" s="18"/>
      <c r="B9" s="19">
        <f>SUM(B6:B8)</f>
        <v>5160</v>
      </c>
      <c r="C9" s="19"/>
      <c r="D9" s="19"/>
      <c r="E9" s="19"/>
      <c r="F9" s="20" t="s">
        <v>4</v>
      </c>
      <c r="G9" s="21">
        <f>SUM(G6:G8)</f>
        <v>424822.70286886959</v>
      </c>
      <c r="H9" s="22"/>
      <c r="I9" s="22"/>
      <c r="J9" s="23">
        <f>SUM(J6:J8)</f>
        <v>377824.48542000004</v>
      </c>
      <c r="K9" s="5"/>
    </row>
    <row r="10" spans="1:11" x14ac:dyDescent="0.25">
      <c r="F10" s="24"/>
      <c r="G10" s="25"/>
      <c r="J10" s="25"/>
    </row>
    <row r="11" spans="1:11" x14ac:dyDescent="0.25">
      <c r="B11" t="s">
        <v>15</v>
      </c>
      <c r="J11" s="26">
        <f>G9-J9</f>
        <v>46998.217448869545</v>
      </c>
      <c r="K11" s="1" t="s">
        <v>10</v>
      </c>
    </row>
    <row r="13" spans="1:11" x14ac:dyDescent="0.25">
      <c r="B13" t="s">
        <v>16</v>
      </c>
    </row>
    <row r="14" spans="1:11" ht="15" customHeight="1" x14ac:dyDescent="0.25"/>
    <row r="15" spans="1:11" x14ac:dyDescent="0.25">
      <c r="B15" s="34" t="s">
        <v>17</v>
      </c>
      <c r="C15" s="34"/>
      <c r="D15" s="34"/>
      <c r="E15" s="34"/>
      <c r="F15" s="34"/>
      <c r="J15" s="27">
        <f>J11/B9</f>
        <v>9.1081816761375087</v>
      </c>
      <c r="K15" s="1" t="s">
        <v>9</v>
      </c>
    </row>
    <row r="16" spans="1:11" x14ac:dyDescent="0.25">
      <c r="B16" t="s">
        <v>18</v>
      </c>
      <c r="J16" s="25"/>
    </row>
    <row r="18" spans="1:11" x14ac:dyDescent="0.25">
      <c r="A18" s="28" t="s">
        <v>11</v>
      </c>
      <c r="B18" s="29"/>
      <c r="C18" s="29"/>
      <c r="D18" s="29"/>
      <c r="E18" s="29"/>
      <c r="F18" s="29"/>
      <c r="G18" s="29"/>
      <c r="H18" s="29"/>
      <c r="I18" s="29"/>
      <c r="J18" s="29"/>
      <c r="K18" s="30"/>
    </row>
    <row r="19" spans="1:11" ht="30" x14ac:dyDescent="0.25">
      <c r="A19" s="35" t="s">
        <v>3</v>
      </c>
      <c r="B19" s="35" t="s">
        <v>0</v>
      </c>
      <c r="C19" s="35" t="s">
        <v>1</v>
      </c>
      <c r="D19" s="35" t="s">
        <v>2</v>
      </c>
      <c r="E19" s="37" t="s">
        <v>19</v>
      </c>
      <c r="F19" s="37" t="s">
        <v>20</v>
      </c>
      <c r="G19" s="37" t="s">
        <v>21</v>
      </c>
      <c r="H19" s="38" t="s">
        <v>13</v>
      </c>
      <c r="I19" s="38" t="s">
        <v>5</v>
      </c>
      <c r="J19" s="38" t="s">
        <v>14</v>
      </c>
      <c r="K19" s="1"/>
    </row>
    <row r="20" spans="1:11" x14ac:dyDescent="0.25">
      <c r="A20" s="36"/>
      <c r="B20" s="36"/>
      <c r="C20" s="36"/>
      <c r="D20" s="36"/>
      <c r="E20" s="39" t="s">
        <v>22</v>
      </c>
      <c r="F20" s="40"/>
      <c r="G20" s="41"/>
      <c r="H20" s="42" t="s">
        <v>23</v>
      </c>
      <c r="I20" s="43"/>
      <c r="J20" s="44"/>
      <c r="K20" s="1"/>
    </row>
    <row r="21" spans="1:11" ht="15.75" thickBot="1" x14ac:dyDescent="0.3">
      <c r="A21" s="6">
        <v>2023</v>
      </c>
      <c r="B21" s="6">
        <v>1720</v>
      </c>
      <c r="C21" s="6"/>
      <c r="D21" s="7">
        <v>54.238370000000003</v>
      </c>
      <c r="E21" s="8">
        <f>D21*B21</f>
        <v>93289.996400000004</v>
      </c>
      <c r="F21" s="9">
        <v>0</v>
      </c>
      <c r="G21" s="9">
        <f>E21+F21</f>
        <v>93289.996400000004</v>
      </c>
      <c r="H21" s="9">
        <f>$E$5</f>
        <v>93289.996400000004</v>
      </c>
      <c r="I21" s="9">
        <v>0</v>
      </c>
      <c r="J21" s="9">
        <f>H21+I21</f>
        <v>93289.996400000004</v>
      </c>
      <c r="K21" s="1" t="s">
        <v>6</v>
      </c>
    </row>
    <row r="22" spans="1:11" x14ac:dyDescent="0.25">
      <c r="A22" s="10">
        <v>2024</v>
      </c>
      <c r="B22" s="11">
        <v>1720</v>
      </c>
      <c r="C22" s="11">
        <v>1.07</v>
      </c>
      <c r="D22" s="12">
        <f>D21*C22</f>
        <v>58.03505590000001</v>
      </c>
      <c r="E22" s="13">
        <f>B22*D22</f>
        <v>99820.296148000023</v>
      </c>
      <c r="F22" s="14">
        <v>0</v>
      </c>
      <c r="G22" s="14">
        <f t="shared" ref="G22:G24" si="5">E22+F22</f>
        <v>99820.296148000023</v>
      </c>
      <c r="H22" s="14">
        <f t="shared" ref="H22:H24" si="6">$E$5</f>
        <v>93289.996400000004</v>
      </c>
      <c r="I22" s="14">
        <v>0</v>
      </c>
      <c r="J22" s="15">
        <f t="shared" ref="J22:J24" si="7">H22+I22</f>
        <v>93289.996400000004</v>
      </c>
      <c r="K22" s="5" t="s">
        <v>7</v>
      </c>
    </row>
    <row r="23" spans="1:11" x14ac:dyDescent="0.25">
      <c r="A23" s="16">
        <v>2025</v>
      </c>
      <c r="B23" s="1">
        <v>1720</v>
      </c>
      <c r="C23" s="1">
        <v>1.05</v>
      </c>
      <c r="D23" s="2">
        <f>D22*C23</f>
        <v>60.936808695000011</v>
      </c>
      <c r="E23" s="3">
        <f t="shared" ref="E23:E24" si="8">B23*D23</f>
        <v>104811.31095540001</v>
      </c>
      <c r="F23" s="4">
        <v>0</v>
      </c>
      <c r="G23" s="4">
        <f t="shared" si="5"/>
        <v>104811.31095540001</v>
      </c>
      <c r="H23" s="4">
        <f t="shared" si="6"/>
        <v>93289.996400000004</v>
      </c>
      <c r="I23" s="4">
        <v>0</v>
      </c>
      <c r="J23" s="17">
        <f t="shared" si="7"/>
        <v>93289.996400000004</v>
      </c>
      <c r="K23" s="5" t="s">
        <v>7</v>
      </c>
    </row>
    <row r="24" spans="1:11" x14ac:dyDescent="0.25">
      <c r="A24" s="16">
        <v>2026</v>
      </c>
      <c r="B24" s="1">
        <v>1720</v>
      </c>
      <c r="C24" s="1">
        <v>1.05</v>
      </c>
      <c r="D24" s="2">
        <f>D23*C24</f>
        <v>63.983649129750013</v>
      </c>
      <c r="E24" s="3">
        <f t="shared" si="8"/>
        <v>110051.87650317002</v>
      </c>
      <c r="F24" s="4">
        <v>0</v>
      </c>
      <c r="G24" s="4">
        <f t="shared" si="5"/>
        <v>110051.87650317002</v>
      </c>
      <c r="H24" s="4">
        <f t="shared" si="6"/>
        <v>93289.996400000004</v>
      </c>
      <c r="I24" s="4">
        <v>0</v>
      </c>
      <c r="J24" s="17">
        <f t="shared" si="7"/>
        <v>93289.996400000004</v>
      </c>
      <c r="K24" s="5" t="s">
        <v>7</v>
      </c>
    </row>
    <row r="25" spans="1:11" ht="15.75" thickBot="1" x14ac:dyDescent="0.3">
      <c r="A25" s="18"/>
      <c r="B25" s="19">
        <f>SUM(B22:B24)</f>
        <v>5160</v>
      </c>
      <c r="C25" s="19"/>
      <c r="D25" s="19"/>
      <c r="E25" s="19"/>
      <c r="F25" s="20" t="s">
        <v>4</v>
      </c>
      <c r="G25" s="21">
        <f>SUM(G22:G24)</f>
        <v>314683.48360657005</v>
      </c>
      <c r="H25" s="22"/>
      <c r="I25" s="22"/>
      <c r="J25" s="23">
        <f>SUM(J22:J24)</f>
        <v>279869.98920000001</v>
      </c>
      <c r="K25" s="5"/>
    </row>
    <row r="27" spans="1:11" x14ac:dyDescent="0.25">
      <c r="B27" t="s">
        <v>15</v>
      </c>
      <c r="J27" s="26">
        <f>G25-J25</f>
        <v>34813.49440657004</v>
      </c>
      <c r="K27" s="1" t="s">
        <v>10</v>
      </c>
    </row>
    <row r="29" spans="1:11" x14ac:dyDescent="0.25">
      <c r="B29" t="s">
        <v>8</v>
      </c>
    </row>
    <row r="31" spans="1:11" ht="15" customHeight="1" x14ac:dyDescent="0.25">
      <c r="B31" s="34" t="s">
        <v>17</v>
      </c>
      <c r="C31" s="34"/>
      <c r="D31" s="34"/>
      <c r="E31" s="34"/>
      <c r="F31" s="34"/>
      <c r="J31" s="27">
        <f>J27/B25</f>
        <v>6.7468012415833414</v>
      </c>
      <c r="K31" s="1" t="s">
        <v>9</v>
      </c>
    </row>
    <row r="32" spans="1:11" x14ac:dyDescent="0.25">
      <c r="B32" t="s">
        <v>18</v>
      </c>
    </row>
  </sheetData>
  <mergeCells count="4">
    <mergeCell ref="E4:G4"/>
    <mergeCell ref="H4:J4"/>
    <mergeCell ref="E20:G20"/>
    <mergeCell ref="H20:J20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AgrarMarktAustria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Pia Prokopetz - Verein mittelburgenland plus</cp:lastModifiedBy>
  <cp:lastPrinted>2023-10-13T09:59:43Z</cp:lastPrinted>
  <dcterms:created xsi:type="dcterms:W3CDTF">2023-10-12T11:58:47Z</dcterms:created>
  <dcterms:modified xsi:type="dcterms:W3CDTF">2023-10-19T09:28:06Z</dcterms:modified>
</cp:coreProperties>
</file>